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Users/joergpeters/Library/CloudStorage/Dropbox/MINT-Kompetenzzentrum für den Landkreis Verden/Wettbewerb-2025/7-Organisation/"/>
    </mc:Choice>
  </mc:AlternateContent>
  <xr:revisionPtr revIDLastSave="0" documentId="13_ncr:1_{2C14EAE8-A9B5-FD44-99C8-0FA2E68B86FB}" xr6:coauthVersionLast="47" xr6:coauthVersionMax="47" xr10:uidLastSave="{00000000-0000-0000-0000-000000000000}"/>
  <workbookProtection lockStructure="1"/>
  <bookViews>
    <workbookView xWindow="0" yWindow="500" windowWidth="28800" windowHeight="17500" xr2:uid="{00000000-000D-0000-FFFF-FFFF00000000}"/>
  </bookViews>
  <sheets>
    <sheet name="Hinweise" sheetId="3" r:id="rId1"/>
    <sheet name="Gruppenliste" sheetId="1" r:id="rId2"/>
    <sheet name="Materialliste&amp;Kontoinformation" sheetId="2" r:id="rId3"/>
  </sheets>
  <definedNames>
    <definedName name="_xlnm.Print_Area" localSheetId="1">Gruppenliste!$C$3:$AA$43</definedName>
    <definedName name="_xlnm.Print_Area" localSheetId="2">'Materialliste&amp;Kontoinformation'!$C$1:$I$52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17" i="2"/>
  <c r="E17" i="2" s="1"/>
  <c r="D18" i="2"/>
  <c r="E18" i="2" s="1"/>
  <c r="D16" i="2"/>
  <c r="E16" i="2" s="1"/>
  <c r="C16" i="2"/>
  <c r="X16" i="1" l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C5" i="2"/>
  <c r="C3" i="2"/>
  <c r="D15" i="2"/>
  <c r="F30" i="2" l="1"/>
  <c r="F22" i="2"/>
  <c r="F29" i="2"/>
  <c r="F21" i="2"/>
  <c r="F20" i="2"/>
  <c r="F19" i="2"/>
  <c r="F31" i="2"/>
  <c r="F27" i="2"/>
  <c r="F18" i="2"/>
  <c r="F28" i="2"/>
  <c r="F26" i="2"/>
  <c r="F33" i="2"/>
  <c r="F25" i="2"/>
  <c r="F23" i="2"/>
  <c r="F32" i="2"/>
  <c r="F24" i="2"/>
  <c r="F17" i="2"/>
  <c r="F16" i="2"/>
  <c r="D9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F34" i="2" l="1"/>
  <c r="F37" i="2" s="1"/>
  <c r="C15" i="2"/>
  <c r="G40" i="1" l="1"/>
  <c r="D40" i="1"/>
  <c r="D41" i="1"/>
  <c r="D39" i="1"/>
  <c r="I40" i="1"/>
  <c r="I41" i="1"/>
  <c r="I39" i="1"/>
  <c r="G41" i="1"/>
  <c r="G39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E34" i="2" l="1"/>
  <c r="C41" i="2" s="1"/>
  <c r="D42" i="1"/>
  <c r="I42" i="1"/>
  <c r="G42" i="1"/>
</calcChain>
</file>

<file path=xl/sharedStrings.xml><?xml version="1.0" encoding="utf-8"?>
<sst xmlns="http://schemas.openxmlformats.org/spreadsheetml/2006/main" count="74" uniqueCount="62">
  <si>
    <t>Angemeldete Schule:</t>
  </si>
  <si>
    <t>Die angemeldeten Gruppen:</t>
  </si>
  <si>
    <t>Gruppenmitglied 1</t>
  </si>
  <si>
    <t>Gruppenmitglied 2</t>
  </si>
  <si>
    <t>Gruppenmitglied 3</t>
  </si>
  <si>
    <t>Gruppenmitglied 4</t>
  </si>
  <si>
    <t>Gruppenmitglied 5</t>
  </si>
  <si>
    <t>Gruppenmitglied 6</t>
  </si>
  <si>
    <t>Gruppenmitglied 7</t>
  </si>
  <si>
    <t>Schule</t>
  </si>
  <si>
    <t>Gruppenname</t>
  </si>
  <si>
    <t>Leistungs-gruppe</t>
  </si>
  <si>
    <t>Name 1</t>
  </si>
  <si>
    <t>Kl.1</t>
  </si>
  <si>
    <t>Name 2</t>
  </si>
  <si>
    <t>Kl.2</t>
  </si>
  <si>
    <t>Name 3</t>
  </si>
  <si>
    <t>Kl.3</t>
  </si>
  <si>
    <t>Name 4</t>
  </si>
  <si>
    <t>Kl.4</t>
  </si>
  <si>
    <t>Name 5</t>
  </si>
  <si>
    <t>Kl.5</t>
  </si>
  <si>
    <t>Name 6</t>
  </si>
  <si>
    <t>Kl.6</t>
  </si>
  <si>
    <t>Name 7</t>
  </si>
  <si>
    <t>Kl.7</t>
  </si>
  <si>
    <t>Anzahl Schüler</t>
  </si>
  <si>
    <t>Mädchen-gruppe</t>
  </si>
  <si>
    <t>Gruppen Mailadresse</t>
  </si>
  <si>
    <t>Betreuer Mailadresse</t>
  </si>
  <si>
    <t/>
  </si>
  <si>
    <t>Statistik</t>
  </si>
  <si>
    <t>Leistungsgruppe</t>
  </si>
  <si>
    <t>Anzahl Gruppen</t>
  </si>
  <si>
    <t>Anzahl Mädchengruppen</t>
  </si>
  <si>
    <t>Kl. 11 bis 13</t>
  </si>
  <si>
    <t>Gesamt</t>
  </si>
  <si>
    <t>Ort, Datum</t>
  </si>
  <si>
    <t>Stempel und Unterschrift der Schulleitung</t>
  </si>
  <si>
    <t>Ort, Datum, Stempel und Unterschrift der Schulleitung</t>
  </si>
  <si>
    <t>Kl. 5 bis 7</t>
  </si>
  <si>
    <t>Kl. 8 bis 10</t>
  </si>
  <si>
    <t xml:space="preserve">Beantragte finanzielle Mittel </t>
  </si>
  <si>
    <t>betreuende Lehrkraft</t>
  </si>
  <si>
    <t>Kl.8</t>
  </si>
  <si>
    <t>Name 8</t>
  </si>
  <si>
    <t>Name 9</t>
  </si>
  <si>
    <t>Kl.9</t>
  </si>
  <si>
    <t>Gruppenmitglied 8</t>
  </si>
  <si>
    <t>Gruppenmitglied 9</t>
  </si>
  <si>
    <t>Kontoinhaber:</t>
  </si>
  <si>
    <t>IBAN:</t>
  </si>
  <si>
    <t>Kreditinstitut:</t>
  </si>
  <si>
    <t>Name</t>
  </si>
  <si>
    <t>Schulnummer</t>
  </si>
  <si>
    <t>Dezernat</t>
  </si>
  <si>
    <t>Gehörschutz</t>
  </si>
  <si>
    <t>Für die angemeldeten Gruppen werden die obigen finanziellen Mittel sowie das obige Material beantragt.</t>
  </si>
  <si>
    <t>Anmeldung zum 23. Leistungswettbewerb Formel (Z)ukunft</t>
  </si>
  <si>
    <t>Immer auf Empfang?</t>
  </si>
  <si>
    <t>Vorhandener Gehörschutz</t>
  </si>
  <si>
    <t>Benötigter Gehörschutz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</si>
</sst>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3"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30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20"/>
      <name val="Calibri"/>
      <family val="2"/>
      <scheme val="minor"/>
    </font>
    <font>
      <sz val="18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MS Sans Serif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theme="4"/>
      </left>
      <right style="hair">
        <color indexed="64"/>
      </right>
      <top/>
      <bottom/>
      <diagonal/>
    </border>
    <border>
      <left style="medium">
        <color theme="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medium">
        <color theme="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21">
    <xf numFmtId="0" fontId="0" fillId="0" borderId="0" xfId="0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0" xfId="1" quotePrefix="1" applyFont="1" applyAlignment="1">
      <alignment horizontal="left"/>
    </xf>
    <xf numFmtId="0" fontId="6" fillId="0" borderId="0" xfId="1" quotePrefix="1" applyFont="1" applyAlignment="1">
      <alignment horizontal="left"/>
    </xf>
    <xf numFmtId="0" fontId="4" fillId="0" borderId="0" xfId="1" applyFont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left" vertical="center" indent="8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left" vertical="top"/>
    </xf>
    <xf numFmtId="0" fontId="13" fillId="0" borderId="0" xfId="1" applyFont="1" applyAlignment="1">
      <alignment horizontal="center" vertical="top"/>
    </xf>
    <xf numFmtId="0" fontId="15" fillId="0" borderId="0" xfId="1" applyFont="1" applyAlignment="1">
      <alignment horizontal="center" vertical="top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8" fillId="2" borderId="2" xfId="1" applyFont="1" applyFill="1" applyBorder="1" applyAlignment="1">
      <alignment horizontal="left" vertical="center" wrapText="1"/>
    </xf>
    <xf numFmtId="0" fontId="19" fillId="2" borderId="0" xfId="1" applyFont="1" applyFill="1" applyAlignment="1">
      <alignment horizontal="left" vertical="center" wrapText="1"/>
    </xf>
    <xf numFmtId="0" fontId="15" fillId="2" borderId="3" xfId="1" applyFont="1" applyFill="1" applyBorder="1" applyAlignment="1">
      <alignment horizontal="center" vertical="top"/>
    </xf>
    <xf numFmtId="0" fontId="20" fillId="0" borderId="0" xfId="1" applyFont="1" applyAlignment="1">
      <alignment horizontal="center" vertical="center" wrapText="1"/>
    </xf>
    <xf numFmtId="0" fontId="21" fillId="3" borderId="0" xfId="1" applyFont="1" applyFill="1" applyAlignment="1">
      <alignment horizontal="center" vertical="center" wrapText="1"/>
    </xf>
    <xf numFmtId="0" fontId="21" fillId="0" borderId="16" xfId="1" applyFont="1" applyBorder="1" applyAlignment="1">
      <alignment horizontal="left" vertical="center" wrapText="1"/>
    </xf>
    <xf numFmtId="0" fontId="21" fillId="0" borderId="2" xfId="1" applyFont="1" applyBorder="1" applyAlignment="1">
      <alignment horizontal="center" vertical="center" wrapText="1"/>
    </xf>
    <xf numFmtId="0" fontId="18" fillId="2" borderId="2" xfId="1" applyFont="1" applyFill="1" applyBorder="1" applyAlignment="1">
      <alignment vertical="center" wrapText="1"/>
    </xf>
    <xf numFmtId="0" fontId="18" fillId="2" borderId="0" xfId="1" applyFont="1" applyFill="1" applyAlignment="1">
      <alignment vertical="center" wrapText="1"/>
    </xf>
    <xf numFmtId="0" fontId="21" fillId="0" borderId="2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8" fillId="4" borderId="4" xfId="1" applyFont="1" applyFill="1" applyBorder="1" applyAlignment="1">
      <alignment horizontal="left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4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left"/>
    </xf>
    <xf numFmtId="0" fontId="18" fillId="0" borderId="6" xfId="1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5" fillId="0" borderId="8" xfId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2" applyAlignment="1" applyProtection="1">
      <alignment horizontal="center" vertical="center"/>
    </xf>
    <xf numFmtId="0" fontId="27" fillId="0" borderId="11" xfId="1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8" fillId="0" borderId="0" xfId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0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29" fillId="0" borderId="0" xfId="1" applyFont="1" applyAlignment="1">
      <alignment horizontal="center"/>
    </xf>
    <xf numFmtId="0" fontId="8" fillId="0" borderId="17" xfId="1" applyFont="1" applyBorder="1" applyAlignment="1" applyProtection="1">
      <alignment horizontal="left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15" xfId="1" applyFont="1" applyBorder="1" applyAlignment="1" applyProtection="1">
      <alignment vertical="center"/>
      <protection locked="0"/>
    </xf>
    <xf numFmtId="0" fontId="8" fillId="0" borderId="15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left" vertical="center" wrapText="1"/>
      <protection locked="0"/>
    </xf>
    <xf numFmtId="0" fontId="8" fillId="0" borderId="2" xfId="1" applyFont="1" applyBorder="1" applyAlignment="1" applyProtection="1">
      <alignment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left" vertical="center" wrapText="1"/>
      <protection locked="0"/>
    </xf>
    <xf numFmtId="0" fontId="8" fillId="0" borderId="5" xfId="1" applyFont="1" applyBorder="1" applyAlignment="1" applyProtection="1">
      <alignment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textRotation="90"/>
    </xf>
    <xf numFmtId="0" fontId="1" fillId="0" borderId="0" xfId="1"/>
    <xf numFmtId="0" fontId="0" fillId="0" borderId="0" xfId="0" applyAlignment="1">
      <alignment textRotation="90"/>
    </xf>
    <xf numFmtId="0" fontId="5" fillId="0" borderId="0" xfId="0" applyFont="1"/>
    <xf numFmtId="0" fontId="0" fillId="0" borderId="0" xfId="0" applyProtection="1">
      <protection locked="0"/>
    </xf>
    <xf numFmtId="0" fontId="8" fillId="0" borderId="0" xfId="1" applyFont="1" applyAlignment="1" applyProtection="1">
      <alignment horizontal="center"/>
      <protection locked="0"/>
    </xf>
    <xf numFmtId="0" fontId="15" fillId="2" borderId="0" xfId="1" applyFont="1" applyFill="1" applyAlignment="1">
      <alignment horizontal="center" vertical="top"/>
    </xf>
    <xf numFmtId="0" fontId="17" fillId="2" borderId="0" xfId="1" applyFont="1" applyFill="1" applyAlignment="1">
      <alignment horizontal="center" vertical="top"/>
    </xf>
    <xf numFmtId="0" fontId="1" fillId="0" borderId="9" xfId="1" applyBorder="1" applyAlignment="1">
      <alignment horizontal="center" textRotation="90"/>
    </xf>
    <xf numFmtId="0" fontId="8" fillId="4" borderId="9" xfId="1" applyFont="1" applyFill="1" applyBorder="1" applyAlignment="1">
      <alignment horizontal="left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2" fillId="0" borderId="0" xfId="1" applyFont="1" applyAlignment="1">
      <alignment horizontal="center" vertical="top"/>
    </xf>
    <xf numFmtId="0" fontId="12" fillId="0" borderId="19" xfId="1" applyFont="1" applyBorder="1" applyAlignment="1" applyProtection="1">
      <alignment horizontal="center" vertical="top"/>
      <protection locked="0"/>
    </xf>
    <xf numFmtId="0" fontId="8" fillId="0" borderId="15" xfId="1" applyFont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164" fontId="8" fillId="4" borderId="9" xfId="1" applyNumberFormat="1" applyFont="1" applyFill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0" fontId="1" fillId="0" borderId="0" xfId="1" applyAlignment="1">
      <alignment textRotation="90"/>
    </xf>
    <xf numFmtId="164" fontId="5" fillId="0" borderId="0" xfId="0" applyNumberFormat="1" applyFont="1" applyAlignment="1">
      <alignment horizontal="right"/>
    </xf>
    <xf numFmtId="0" fontId="1" fillId="0" borderId="9" xfId="1" applyBorder="1" applyProtection="1">
      <protection locked="0"/>
    </xf>
    <xf numFmtId="0" fontId="31" fillId="0" borderId="9" xfId="1" applyFont="1" applyBorder="1"/>
    <xf numFmtId="0" fontId="32" fillId="4" borderId="9" xfId="1" applyFont="1" applyFill="1" applyBorder="1" applyAlignment="1">
      <alignment horizontal="left" vertical="center" wrapText="1"/>
    </xf>
    <xf numFmtId="0" fontId="32" fillId="4" borderId="9" xfId="1" applyFont="1" applyFill="1" applyBorder="1" applyAlignment="1">
      <alignment horizontal="center" vertical="center" wrapText="1"/>
    </xf>
    <xf numFmtId="164" fontId="32" fillId="4" borderId="9" xfId="1" applyNumberFormat="1" applyFont="1" applyFill="1" applyBorder="1" applyAlignment="1">
      <alignment horizontal="right" vertical="center" wrapText="1"/>
    </xf>
    <xf numFmtId="0" fontId="8" fillId="0" borderId="14" xfId="1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26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26" fillId="0" borderId="9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8" fillId="0" borderId="12" xfId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4" fillId="0" borderId="1" xfId="1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18" fillId="0" borderId="7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4" fillId="0" borderId="0" xfId="1" applyFont="1" applyAlignment="1">
      <alignment horizontal="center" vertical="top"/>
    </xf>
    <xf numFmtId="0" fontId="29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</cellXfs>
  <cellStyles count="3">
    <cellStyle name="Link" xfId="2" builtinId="8"/>
    <cellStyle name="Standard" xfId="0" builtinId="0"/>
    <cellStyle name="Standard 2" xfId="1" xr:uid="{00000000-0005-0000-0000-000002000000}"/>
  </cellStyles>
  <dxfs count="30">
    <dxf>
      <border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strike val="0"/>
        <outline val="0"/>
        <shadow val="0"/>
        <vertAlign val="baseline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theme="4"/>
        </left>
        <right style="hair">
          <color indexed="64"/>
        </right>
        <top style="hair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hair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hair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1" hidden="0"/>
    </dxf>
    <dxf>
      <border outline="0">
        <left style="thin">
          <color theme="4" tint="0.39997558519241921"/>
        </left>
        <right style="thin">
          <color theme="4"/>
        </right>
        <top style="thin">
          <color theme="4" tint="0.39997558519241921"/>
        </top>
        <bottom style="hair">
          <color indexed="64"/>
        </bottom>
      </border>
    </dxf>
    <dxf>
      <font>
        <strike val="0"/>
        <outline val="0"/>
        <shadow val="0"/>
        <vertAlign val="baseline"/>
        <name val="Calibri"/>
        <scheme val="minor"/>
      </font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vertAlign val="baseline"/>
        <name val="Calibri"/>
        <scheme val="minor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1</xdr:row>
      <xdr:rowOff>127000</xdr:rowOff>
    </xdr:from>
    <xdr:to>
      <xdr:col>8</xdr:col>
      <xdr:colOff>279400</xdr:colOff>
      <xdr:row>19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D2C2D02-DB89-AA40-97BA-D7C47B325274}"/>
            </a:ext>
          </a:extLst>
        </xdr:cNvPr>
        <xdr:cNvSpPr txBox="1"/>
      </xdr:nvSpPr>
      <xdr:spPr>
        <a:xfrm>
          <a:off x="279400" y="317500"/>
          <a:ext cx="6604000" cy="3454400"/>
        </a:xfrm>
        <a:prstGeom prst="rect">
          <a:avLst/>
        </a:prstGeom>
        <a:solidFill>
          <a:schemeClr val="lt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/>
            <a:t>Anmeldung zum 23. Leistungswettbewerb Formel (Z)ukunft</a:t>
          </a:r>
        </a:p>
        <a:p>
          <a:endParaRPr lang="de-DE" sz="1400" b="1"/>
        </a:p>
        <a:p>
          <a:r>
            <a:rPr lang="de-DE" sz="1100"/>
            <a:t>Zum Wettbewerb können Schülerinnen und Schüler angemeldet werden, die eine weiterführende Schule im Landkreis</a:t>
          </a:r>
          <a:r>
            <a:rPr lang="de-DE" sz="1100" baseline="0"/>
            <a:t> </a:t>
          </a:r>
          <a:r>
            <a:rPr lang="de-DE" sz="1100"/>
            <a:t>Verden besuchen.</a:t>
          </a:r>
        </a:p>
        <a:p>
          <a:endParaRPr lang="de-DE" sz="1100"/>
        </a:p>
        <a:p>
          <a:r>
            <a:rPr lang="de-DE" sz="1100" b="1"/>
            <a:t>Anmeldeschluss: 6. September 2024</a:t>
          </a:r>
        </a:p>
        <a:p>
          <a:endParaRPr lang="de-DE" sz="1100"/>
        </a:p>
        <a:p>
          <a:r>
            <a:rPr lang="de-DE" sz="1100"/>
            <a:t>Bitte schicken Sie die ausgefüllten, ausgedruckten und unterschriebenen Tabellenblätter "Gruppenliste" und "Materialliste&amp;Kontoinformation" an die folgende Adresse:</a:t>
          </a:r>
        </a:p>
        <a:p>
          <a:endParaRPr lang="de-DE" sz="1100"/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MINT-Kompetenzzentrum Formel-(Z)ukunft für den Landkreis Verden</a:t>
          </a:r>
          <a:br>
            <a:rPr lang="de-DE" b="1"/>
          </a:br>
          <a:r>
            <a:rPr lang="de-DE" b="1"/>
            <a:t>c/o IGS-Oyten,</a:t>
          </a:r>
          <a:r>
            <a:rPr lang="de-DE" b="1" baseline="0"/>
            <a:t> Dieter Schmidt</a:t>
          </a:r>
          <a:endParaRPr lang="de-DE" b="1"/>
        </a:p>
        <a:p>
          <a:r>
            <a:rPr lang="de-DE" b="1"/>
            <a:t>Pestalozzistraße 10</a:t>
          </a:r>
        </a:p>
        <a:p>
          <a:r>
            <a:rPr lang="de-DE" b="1"/>
            <a:t>28876 Oyten</a:t>
          </a:r>
          <a:br>
            <a:rPr lang="de-DE"/>
          </a:br>
          <a:endParaRPr lang="de-DE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ausgefüllte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elektronische Tabelle schicken Sie bitte zusätzlich an die folgende Mailadresse:</a:t>
          </a:r>
          <a:endParaRPr lang="de-D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dieter.schmidt@igs-oyten.eu</a:t>
          </a:r>
          <a:endParaRPr lang="de-DE" sz="1100" b="1"/>
        </a:p>
      </xdr:txBody>
    </xdr:sp>
    <xdr:clientData/>
  </xdr:twoCellAnchor>
  <xdr:twoCellAnchor editAs="oneCell">
    <xdr:from>
      <xdr:col>0</xdr:col>
      <xdr:colOff>272143</xdr:colOff>
      <xdr:row>19</xdr:row>
      <xdr:rowOff>172357</xdr:rowOff>
    </xdr:from>
    <xdr:to>
      <xdr:col>8</xdr:col>
      <xdr:colOff>293499</xdr:colOff>
      <xdr:row>44</xdr:row>
      <xdr:rowOff>154214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05D2B12-C55E-239C-4677-92AFD7C41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3" y="3791857"/>
          <a:ext cx="6625356" cy="4744357"/>
        </a:xfrm>
        <a:prstGeom prst="rect">
          <a:avLst/>
        </a:prstGeom>
      </xdr:spPr>
    </xdr:pic>
    <xdr:clientData/>
  </xdr:twoCellAnchor>
  <xdr:twoCellAnchor>
    <xdr:from>
      <xdr:col>0</xdr:col>
      <xdr:colOff>281214</xdr:colOff>
      <xdr:row>19</xdr:row>
      <xdr:rowOff>172357</xdr:rowOff>
    </xdr:from>
    <xdr:to>
      <xdr:col>8</xdr:col>
      <xdr:colOff>281214</xdr:colOff>
      <xdr:row>44</xdr:row>
      <xdr:rowOff>127000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5034E92D-6478-3E38-30D1-EF64B290EBCD}"/>
            </a:ext>
          </a:extLst>
        </xdr:cNvPr>
        <xdr:cNvSpPr/>
      </xdr:nvSpPr>
      <xdr:spPr>
        <a:xfrm>
          <a:off x="281214" y="3791857"/>
          <a:ext cx="6604000" cy="47171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6</xdr:row>
      <xdr:rowOff>238125</xdr:rowOff>
    </xdr:from>
    <xdr:to>
      <xdr:col>23</xdr:col>
      <xdr:colOff>309563</xdr:colOff>
      <xdr:row>9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680032" y="2238375"/>
          <a:ext cx="2393156" cy="6191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Bitte füllen</a:t>
          </a:r>
          <a:r>
            <a:rPr lang="de-DE" sz="1100" b="1" baseline="0"/>
            <a:t> Sie auch  die </a:t>
          </a:r>
        </a:p>
        <a:p>
          <a:pPr algn="ctr"/>
          <a:r>
            <a:rPr lang="de-DE" sz="1100" b="1" baseline="0"/>
            <a:t>Materialliste  (2. Tabellenblatt) aus.</a:t>
          </a:r>
        </a:p>
        <a:p>
          <a:pPr algn="ctr"/>
          <a:r>
            <a:rPr lang="de-DE" sz="1100" b="1" baseline="0"/>
            <a:t>Vielen Dank!</a:t>
          </a:r>
          <a:endParaRPr lang="de-DE" sz="1100" b="1"/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e_Gruppen" displayName="Liste_Gruppen" ref="B15:AA33" totalsRowShown="0" headerRowDxfId="29" dataDxfId="28" tableBorderDxfId="27">
  <autoFilter ref="B15:AA33" xr:uid="{00000000-0009-0000-0100-000001000000}"/>
  <tableColumns count="26">
    <tableColumn id="1" xr3:uid="{00000000-0010-0000-0000-000001000000}" name="Schule" dataDxfId="26" dataCellStyle="Standard 2">
      <calculatedColumnFormula>$F$9</calculatedColumnFormula>
    </tableColumn>
    <tableColumn id="2" xr3:uid="{00000000-0010-0000-0000-000002000000}" name="Gruppenname" dataDxfId="25" dataCellStyle="Standard 2"/>
    <tableColumn id="3" xr3:uid="{00000000-0010-0000-0000-000003000000}" name="Leistungs-gruppe" dataDxfId="24" dataCellStyle="Standard 2"/>
    <tableColumn id="21" xr3:uid="{738551F3-0BE7-D347-8C72-8E241D6DA297}" name="betreuende Lehrkraft" dataDxfId="23" dataCellStyle="Standard 2"/>
    <tableColumn id="4" xr3:uid="{00000000-0010-0000-0000-000004000000}" name="Name 1" dataDxfId="22" dataCellStyle="Standard 2"/>
    <tableColumn id="5" xr3:uid="{00000000-0010-0000-0000-000005000000}" name="Kl.1" dataDxfId="21" dataCellStyle="Standard 2"/>
    <tableColumn id="6" xr3:uid="{00000000-0010-0000-0000-000006000000}" name="Name 2" dataDxfId="20" dataCellStyle="Standard 2"/>
    <tableColumn id="7" xr3:uid="{00000000-0010-0000-0000-000007000000}" name="Kl.2" dataDxfId="19" dataCellStyle="Standard 2"/>
    <tableColumn id="8" xr3:uid="{00000000-0010-0000-0000-000008000000}" name="Name 3" dataDxfId="18" dataCellStyle="Standard 2"/>
    <tableColumn id="9" xr3:uid="{00000000-0010-0000-0000-000009000000}" name="Kl.3" dataDxfId="17" dataCellStyle="Standard 2"/>
    <tableColumn id="10" xr3:uid="{00000000-0010-0000-0000-00000A000000}" name="Name 4" dataDxfId="16" dataCellStyle="Standard 2"/>
    <tableColumn id="11" xr3:uid="{00000000-0010-0000-0000-00000B000000}" name="Kl.4" dataDxfId="15" dataCellStyle="Standard 2"/>
    <tableColumn id="12" xr3:uid="{00000000-0010-0000-0000-00000C000000}" name="Name 5" dataDxfId="14" dataCellStyle="Standard 2"/>
    <tableColumn id="13" xr3:uid="{00000000-0010-0000-0000-00000D000000}" name="Kl.5" dataDxfId="13" dataCellStyle="Standard 2"/>
    <tableColumn id="14" xr3:uid="{00000000-0010-0000-0000-00000E000000}" name="Name 6" dataDxfId="12" dataCellStyle="Standard 2"/>
    <tableColumn id="15" xr3:uid="{00000000-0010-0000-0000-00000F000000}" name="Kl.6" dataDxfId="11" dataCellStyle="Standard 2"/>
    <tableColumn id="16" xr3:uid="{00000000-0010-0000-0000-000010000000}" name="Name 7" dataDxfId="10" dataCellStyle="Standard 2"/>
    <tableColumn id="17" xr3:uid="{00000000-0010-0000-0000-000011000000}" name="Kl.7" dataDxfId="9" dataCellStyle="Standard 2"/>
    <tableColumn id="26" xr3:uid="{3695C175-13F2-784B-A94F-7C6C0E6400F3}" name="Name 8" dataDxfId="8" dataCellStyle="Standard 2"/>
    <tableColumn id="25" xr3:uid="{AE64A9FF-0D9D-D34A-9E9A-683587B7181E}" name="Kl.8" dataDxfId="7" dataCellStyle="Standard 2"/>
    <tableColumn id="24" xr3:uid="{E74EF713-6D2B-6142-8092-A87AE41BD983}" name="Name 9" dataDxfId="6" dataCellStyle="Standard 2"/>
    <tableColumn id="23" xr3:uid="{76A5C291-3255-8244-A446-7B7D81D18DC7}" name="Kl.9" dataDxfId="5" dataCellStyle="Standard 2"/>
    <tableColumn id="18" xr3:uid="{00000000-0010-0000-0000-000012000000}" name="Anzahl Schüler" dataDxfId="4">
      <calculatedColumnFormula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calculatedColumnFormula>
    </tableColumn>
    <tableColumn id="19" xr3:uid="{00000000-0010-0000-0000-000013000000}" name="Mädchen-gruppe" dataDxfId="3" dataCellStyle="Standard 2"/>
    <tableColumn id="20" xr3:uid="{00000000-0010-0000-0000-000014000000}" name="Gruppen Mailadresse" dataDxfId="2" dataCellStyle="Standard 2"/>
    <tableColumn id="22" xr3:uid="{00000000-0010-0000-0000-000016000000}" name="Betreuer Mailadresse" dataDxfId="1" dataCellStyle="Standard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"/>
  <sheetViews>
    <sheetView tabSelected="1" zoomScale="140" zoomScaleNormal="140" workbookViewId="0">
      <selection activeCell="K13" sqref="K13"/>
    </sheetView>
  </sheetViews>
  <sheetFormatPr baseColWidth="10" defaultRowHeight="15"/>
  <sheetData/>
  <sheetProtection sheet="1" objects="1" scenarios="1"/>
  <pageMargins left="0.7" right="0.7" top="0.78740157499999996" bottom="0.78740157499999996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1:AF45"/>
  <sheetViews>
    <sheetView zoomScale="70" zoomScaleNormal="70" workbookViewId="0">
      <selection activeCell="D30" sqref="D30"/>
    </sheetView>
  </sheetViews>
  <sheetFormatPr baseColWidth="10" defaultColWidth="9.1640625" defaultRowHeight="15" outlineLevelCol="1"/>
  <cols>
    <col min="1" max="1" width="3.1640625" style="6" customWidth="1"/>
    <col min="2" max="2" width="35.5" style="6" hidden="1" customWidth="1"/>
    <col min="3" max="3" width="29.6640625" style="40" customWidth="1"/>
    <col min="4" max="4" width="14.33203125" style="8" customWidth="1"/>
    <col min="5" max="5" width="38.33203125" style="8" customWidth="1"/>
    <col min="6" max="6" width="23.6640625" style="8" customWidth="1"/>
    <col min="7" max="7" width="7.5" style="8" customWidth="1"/>
    <col min="8" max="8" width="26.6640625" style="8" customWidth="1"/>
    <col min="9" max="9" width="7.5" style="8" customWidth="1"/>
    <col min="10" max="10" width="23.6640625" style="8" customWidth="1"/>
    <col min="11" max="11" width="7.5" style="8" customWidth="1"/>
    <col min="12" max="12" width="23.6640625" style="8" customWidth="1"/>
    <col min="13" max="13" width="7.5" style="8" customWidth="1"/>
    <col min="14" max="14" width="23.6640625" style="8" customWidth="1"/>
    <col min="15" max="15" width="7.5" style="8" customWidth="1"/>
    <col min="16" max="16" width="23.6640625" style="8" customWidth="1" outlineLevel="1"/>
    <col min="17" max="17" width="6.6640625" style="8" customWidth="1" outlineLevel="1"/>
    <col min="18" max="18" width="23.6640625" style="8" customWidth="1" outlineLevel="1"/>
    <col min="19" max="19" width="6.6640625" style="8" customWidth="1" outlineLevel="1"/>
    <col min="20" max="20" width="20.1640625" style="8" customWidth="1" outlineLevel="1"/>
    <col min="21" max="21" width="6.6640625" style="8" customWidth="1" outlineLevel="1"/>
    <col min="22" max="22" width="23.5" style="8" customWidth="1" outlineLevel="1"/>
    <col min="23" max="23" width="6.6640625" style="8" customWidth="1" outlineLevel="1"/>
    <col min="24" max="24" width="10.5" style="8" customWidth="1"/>
    <col min="25" max="25" width="12.33203125" style="8" customWidth="1"/>
    <col min="26" max="27" width="30.6640625" style="8" customWidth="1"/>
    <col min="28" max="28" width="3" style="6" customWidth="1"/>
    <col min="29" max="31" width="9.1640625" style="10" customWidth="1"/>
    <col min="32" max="16384" width="9.1640625" style="10"/>
  </cols>
  <sheetData>
    <row r="1" spans="1:28" s="5" customFormat="1" ht="19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"/>
      <c r="AA1" s="1"/>
      <c r="AB1" s="3"/>
    </row>
    <row r="2" spans="1:28">
      <c r="C2" s="7"/>
      <c r="Y2" s="3"/>
    </row>
    <row r="3" spans="1:28" ht="39">
      <c r="C3" s="109" t="s">
        <v>59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1:28" ht="31"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8" ht="31">
      <c r="C5" s="110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</row>
    <row r="6" spans="1:28" ht="20.25" customHeight="1"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8" ht="20.25" customHeight="1"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8" ht="20.25" customHeight="1"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8" ht="26">
      <c r="C9" s="14" t="s">
        <v>0</v>
      </c>
      <c r="D9" s="15"/>
      <c r="E9" s="86" t="s">
        <v>53</v>
      </c>
      <c r="F9" s="111"/>
      <c r="G9" s="112"/>
      <c r="H9" s="112"/>
      <c r="I9" s="112"/>
      <c r="J9" s="112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ht="26.25" customHeight="1">
      <c r="C10" s="16"/>
      <c r="D10" s="16"/>
      <c r="E10" s="86" t="s">
        <v>54</v>
      </c>
      <c r="F10" s="87"/>
      <c r="G10" s="16"/>
      <c r="H10" s="86" t="s">
        <v>55</v>
      </c>
      <c r="I10" s="87"/>
      <c r="J10" s="16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26.25" customHeight="1"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8" ht="26.25" customHeight="1">
      <c r="C12" s="14" t="s">
        <v>1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1:28" ht="26.25" customHeight="1">
      <c r="C13" s="10"/>
      <c r="D13" s="10"/>
      <c r="E13" s="10"/>
      <c r="F13" s="10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1:28" s="18" customFormat="1" ht="19.5" customHeight="1">
      <c r="A14" s="17"/>
      <c r="B14" s="17"/>
      <c r="F14" s="19" t="s">
        <v>2</v>
      </c>
      <c r="G14" s="20"/>
      <c r="H14" s="19" t="s">
        <v>3</v>
      </c>
      <c r="I14" s="20"/>
      <c r="J14" s="19" t="s">
        <v>4</v>
      </c>
      <c r="K14" s="20"/>
      <c r="L14" s="19" t="s">
        <v>5</v>
      </c>
      <c r="M14" s="20"/>
      <c r="N14" s="19" t="s">
        <v>6</v>
      </c>
      <c r="O14" s="20"/>
      <c r="P14" s="19" t="s">
        <v>7</v>
      </c>
      <c r="Q14" s="20"/>
      <c r="R14" s="19" t="s">
        <v>8</v>
      </c>
      <c r="S14" s="21"/>
      <c r="T14" s="79" t="s">
        <v>48</v>
      </c>
      <c r="U14" s="78"/>
      <c r="V14" s="79" t="s">
        <v>49</v>
      </c>
      <c r="W14" s="78"/>
      <c r="AA14" s="17"/>
    </row>
    <row r="15" spans="1:28" s="22" customFormat="1" ht="66" customHeight="1">
      <c r="B15" s="23" t="s">
        <v>9</v>
      </c>
      <c r="C15" s="24" t="s">
        <v>10</v>
      </c>
      <c r="D15" s="25" t="s">
        <v>11</v>
      </c>
      <c r="E15" s="25" t="s">
        <v>43</v>
      </c>
      <c r="F15" s="26" t="s">
        <v>12</v>
      </c>
      <c r="G15" s="27" t="s">
        <v>13</v>
      </c>
      <c r="H15" s="26" t="s">
        <v>14</v>
      </c>
      <c r="I15" s="27" t="s">
        <v>15</v>
      </c>
      <c r="J15" s="26" t="s">
        <v>16</v>
      </c>
      <c r="K15" s="27" t="s">
        <v>17</v>
      </c>
      <c r="L15" s="26" t="s">
        <v>18</v>
      </c>
      <c r="M15" s="27" t="s">
        <v>19</v>
      </c>
      <c r="N15" s="26" t="s">
        <v>20</v>
      </c>
      <c r="O15" s="27" t="s">
        <v>21</v>
      </c>
      <c r="P15" s="26" t="s">
        <v>22</v>
      </c>
      <c r="Q15" s="27" t="s">
        <v>23</v>
      </c>
      <c r="R15" s="26" t="s">
        <v>24</v>
      </c>
      <c r="S15" s="27" t="s">
        <v>25</v>
      </c>
      <c r="T15" s="27" t="s">
        <v>45</v>
      </c>
      <c r="U15" s="27" t="s">
        <v>44</v>
      </c>
      <c r="V15" s="27" t="s">
        <v>46</v>
      </c>
      <c r="W15" s="27" t="s">
        <v>47</v>
      </c>
      <c r="X15" s="25" t="s">
        <v>26</v>
      </c>
      <c r="Y15" s="25" t="s">
        <v>27</v>
      </c>
      <c r="Z15" s="28" t="s">
        <v>28</v>
      </c>
      <c r="AA15" s="28" t="s">
        <v>29</v>
      </c>
    </row>
    <row r="16" spans="1:28" s="32" customFormat="1" ht="22.5" customHeight="1">
      <c r="A16" s="29"/>
      <c r="B16" s="30">
        <f t="shared" ref="B16:B33" si="0">$F$9</f>
        <v>0</v>
      </c>
      <c r="C16" s="58"/>
      <c r="D16" s="59"/>
      <c r="E16" s="65"/>
      <c r="F16" s="60"/>
      <c r="G16" s="61"/>
      <c r="H16" s="60"/>
      <c r="I16" s="61"/>
      <c r="J16" s="60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31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16" s="88"/>
      <c r="Z16" s="68"/>
      <c r="AA16" s="68"/>
      <c r="AB16" s="29"/>
    </row>
    <row r="17" spans="1:28" s="32" customFormat="1" ht="22.5" customHeight="1">
      <c r="A17" s="29"/>
      <c r="B17" s="33">
        <f t="shared" si="0"/>
        <v>0</v>
      </c>
      <c r="C17" s="62"/>
      <c r="D17" s="59"/>
      <c r="E17" s="62"/>
      <c r="F17" s="63"/>
      <c r="G17" s="64"/>
      <c r="H17" s="63"/>
      <c r="I17" s="64"/>
      <c r="J17" s="63"/>
      <c r="K17" s="64"/>
      <c r="L17" s="60"/>
      <c r="M17" s="64"/>
      <c r="N17" s="63"/>
      <c r="O17" s="64"/>
      <c r="P17" s="60"/>
      <c r="Q17" s="64"/>
      <c r="R17" s="63"/>
      <c r="S17" s="64"/>
      <c r="T17" s="64"/>
      <c r="U17" s="64"/>
      <c r="V17" s="64"/>
      <c r="W17" s="64"/>
      <c r="X17" s="34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17" s="89"/>
      <c r="Z17" s="68" t="s">
        <v>30</v>
      </c>
      <c r="AA17" s="68"/>
      <c r="AB17" s="29"/>
    </row>
    <row r="18" spans="1:28" s="32" customFormat="1" ht="22.5" customHeight="1">
      <c r="A18" s="29"/>
      <c r="B18" s="30">
        <f t="shared" si="0"/>
        <v>0</v>
      </c>
      <c r="C18" s="65"/>
      <c r="D18" s="59"/>
      <c r="E18" s="65"/>
      <c r="F18" s="66"/>
      <c r="G18" s="67"/>
      <c r="H18" s="66"/>
      <c r="I18" s="67"/>
      <c r="J18" s="66"/>
      <c r="K18" s="67"/>
      <c r="L18" s="60"/>
      <c r="M18" s="67"/>
      <c r="N18" s="66"/>
      <c r="O18" s="67"/>
      <c r="P18" s="60"/>
      <c r="Q18" s="67"/>
      <c r="R18" s="66"/>
      <c r="S18" s="67"/>
      <c r="T18" s="67"/>
      <c r="U18" s="67"/>
      <c r="V18" s="67"/>
      <c r="W18" s="67"/>
      <c r="X18" s="35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18" s="59"/>
      <c r="Z18" s="68" t="s">
        <v>30</v>
      </c>
      <c r="AA18" s="68"/>
      <c r="AB18" s="29"/>
    </row>
    <row r="19" spans="1:28" s="32" customFormat="1" ht="22.5" customHeight="1">
      <c r="A19" s="29"/>
      <c r="B19" s="33">
        <f t="shared" si="0"/>
        <v>0</v>
      </c>
      <c r="C19" s="65"/>
      <c r="D19" s="59"/>
      <c r="E19" s="65"/>
      <c r="F19" s="66"/>
      <c r="G19" s="67"/>
      <c r="H19" s="66"/>
      <c r="I19" s="67"/>
      <c r="J19" s="66"/>
      <c r="K19" s="67"/>
      <c r="L19" s="60"/>
      <c r="M19" s="67"/>
      <c r="N19" s="66"/>
      <c r="O19" s="67"/>
      <c r="P19" s="60"/>
      <c r="Q19" s="67"/>
      <c r="R19" s="66"/>
      <c r="S19" s="67"/>
      <c r="T19" s="67"/>
      <c r="U19" s="67"/>
      <c r="V19" s="67"/>
      <c r="W19" s="67"/>
      <c r="X19" s="35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19" s="59" t="s">
        <v>30</v>
      </c>
      <c r="Z19" s="68" t="s">
        <v>30</v>
      </c>
      <c r="AA19" s="68"/>
      <c r="AB19" s="29"/>
    </row>
    <row r="20" spans="1:28" s="32" customFormat="1" ht="22.5" customHeight="1">
      <c r="A20" s="29"/>
      <c r="B20" s="30">
        <f t="shared" si="0"/>
        <v>0</v>
      </c>
      <c r="C20" s="65"/>
      <c r="D20" s="59"/>
      <c r="E20" s="65"/>
      <c r="F20" s="66"/>
      <c r="G20" s="67"/>
      <c r="H20" s="66"/>
      <c r="I20" s="67"/>
      <c r="J20" s="66"/>
      <c r="K20" s="67"/>
      <c r="L20" s="60"/>
      <c r="M20" s="67"/>
      <c r="N20" s="66"/>
      <c r="O20" s="67"/>
      <c r="P20" s="60"/>
      <c r="Q20" s="67"/>
      <c r="R20" s="66"/>
      <c r="S20" s="67"/>
      <c r="T20" s="67"/>
      <c r="U20" s="67"/>
      <c r="V20" s="67"/>
      <c r="W20" s="67"/>
      <c r="X20" s="35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20" s="59" t="s">
        <v>30</v>
      </c>
      <c r="Z20" s="68" t="s">
        <v>30</v>
      </c>
      <c r="AA20" s="68"/>
      <c r="AB20" s="29"/>
    </row>
    <row r="21" spans="1:28" s="32" customFormat="1" ht="22.5" customHeight="1">
      <c r="A21" s="29"/>
      <c r="B21" s="33">
        <f t="shared" si="0"/>
        <v>0</v>
      </c>
      <c r="C21" s="65"/>
      <c r="D21" s="59"/>
      <c r="E21" s="65"/>
      <c r="F21" s="66"/>
      <c r="G21" s="67"/>
      <c r="H21" s="66"/>
      <c r="I21" s="67"/>
      <c r="J21" s="66"/>
      <c r="K21" s="67"/>
      <c r="L21" s="60"/>
      <c r="M21" s="67"/>
      <c r="N21" s="66"/>
      <c r="O21" s="67"/>
      <c r="P21" s="60"/>
      <c r="Q21" s="67"/>
      <c r="R21" s="66"/>
      <c r="S21" s="67"/>
      <c r="T21" s="67"/>
      <c r="U21" s="67"/>
      <c r="V21" s="67"/>
      <c r="W21" s="67"/>
      <c r="X21" s="35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21" s="59" t="s">
        <v>30</v>
      </c>
      <c r="Z21" s="68" t="s">
        <v>30</v>
      </c>
      <c r="AA21" s="68"/>
      <c r="AB21" s="29"/>
    </row>
    <row r="22" spans="1:28" s="32" customFormat="1" ht="22.5" customHeight="1">
      <c r="A22" s="29"/>
      <c r="B22" s="30">
        <f t="shared" si="0"/>
        <v>0</v>
      </c>
      <c r="C22" s="65"/>
      <c r="D22" s="59"/>
      <c r="E22" s="65"/>
      <c r="F22" s="66"/>
      <c r="G22" s="67"/>
      <c r="H22" s="66"/>
      <c r="I22" s="67"/>
      <c r="J22" s="66"/>
      <c r="K22" s="67"/>
      <c r="L22" s="60"/>
      <c r="M22" s="67"/>
      <c r="N22" s="66"/>
      <c r="O22" s="67"/>
      <c r="P22" s="60"/>
      <c r="Q22" s="67"/>
      <c r="R22" s="66"/>
      <c r="S22" s="67"/>
      <c r="T22" s="67"/>
      <c r="U22" s="67"/>
      <c r="V22" s="67"/>
      <c r="W22" s="67"/>
      <c r="X22" s="35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22" s="59" t="s">
        <v>30</v>
      </c>
      <c r="Z22" s="68" t="s">
        <v>30</v>
      </c>
      <c r="AA22" s="68"/>
      <c r="AB22" s="29"/>
    </row>
    <row r="23" spans="1:28" s="32" customFormat="1" ht="22.5" customHeight="1">
      <c r="A23" s="29"/>
      <c r="B23" s="33">
        <f t="shared" si="0"/>
        <v>0</v>
      </c>
      <c r="C23" s="65"/>
      <c r="D23" s="59"/>
      <c r="E23" s="65"/>
      <c r="F23" s="66"/>
      <c r="G23" s="67"/>
      <c r="H23" s="66"/>
      <c r="I23" s="67"/>
      <c r="J23" s="66"/>
      <c r="K23" s="67"/>
      <c r="L23" s="60"/>
      <c r="M23" s="67"/>
      <c r="N23" s="66"/>
      <c r="O23" s="67"/>
      <c r="P23" s="60"/>
      <c r="Q23" s="67"/>
      <c r="R23" s="66"/>
      <c r="S23" s="67"/>
      <c r="T23" s="67"/>
      <c r="U23" s="67"/>
      <c r="V23" s="67"/>
      <c r="W23" s="67"/>
      <c r="X23" s="35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23" s="59"/>
      <c r="Z23" s="68"/>
      <c r="AA23" s="68"/>
      <c r="AB23" s="29"/>
    </row>
    <row r="24" spans="1:28" s="32" customFormat="1" ht="22.5" customHeight="1">
      <c r="A24" s="29"/>
      <c r="B24" s="30">
        <f t="shared" si="0"/>
        <v>0</v>
      </c>
      <c r="C24" s="65"/>
      <c r="D24" s="59"/>
      <c r="E24" s="65"/>
      <c r="F24" s="66"/>
      <c r="G24" s="67"/>
      <c r="H24" s="66"/>
      <c r="I24" s="67"/>
      <c r="J24" s="66"/>
      <c r="K24" s="67"/>
      <c r="L24" s="60"/>
      <c r="M24" s="67"/>
      <c r="N24" s="66"/>
      <c r="O24" s="67"/>
      <c r="P24" s="60"/>
      <c r="Q24" s="67"/>
      <c r="R24" s="66"/>
      <c r="S24" s="67"/>
      <c r="T24" s="67"/>
      <c r="U24" s="67"/>
      <c r="V24" s="67"/>
      <c r="W24" s="67"/>
      <c r="X24" s="35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24" s="59"/>
      <c r="Z24" s="68"/>
      <c r="AA24" s="68"/>
      <c r="AB24" s="29"/>
    </row>
    <row r="25" spans="1:28" s="32" customFormat="1" ht="22.5" customHeight="1">
      <c r="A25" s="29"/>
      <c r="B25" s="33">
        <f t="shared" si="0"/>
        <v>0</v>
      </c>
      <c r="C25" s="65"/>
      <c r="D25" s="59"/>
      <c r="E25" s="65"/>
      <c r="F25" s="66"/>
      <c r="G25" s="67"/>
      <c r="H25" s="66"/>
      <c r="I25" s="67"/>
      <c r="J25" s="66"/>
      <c r="K25" s="67"/>
      <c r="L25" s="66"/>
      <c r="M25" s="67"/>
      <c r="N25" s="66"/>
      <c r="O25" s="67"/>
      <c r="P25" s="66"/>
      <c r="Q25" s="67"/>
      <c r="R25" s="66"/>
      <c r="S25" s="67"/>
      <c r="T25" s="67"/>
      <c r="U25" s="67"/>
      <c r="V25" s="67"/>
      <c r="W25" s="67"/>
      <c r="X25" s="35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25" s="59"/>
      <c r="Z25" s="68"/>
      <c r="AA25" s="68"/>
      <c r="AB25" s="29"/>
    </row>
    <row r="26" spans="1:28" s="32" customFormat="1" ht="22.5" customHeight="1">
      <c r="A26" s="29"/>
      <c r="B26" s="30">
        <f t="shared" si="0"/>
        <v>0</v>
      </c>
      <c r="C26" s="65"/>
      <c r="D26" s="59"/>
      <c r="E26" s="65"/>
      <c r="F26" s="66"/>
      <c r="G26" s="67"/>
      <c r="H26" s="66"/>
      <c r="I26" s="67"/>
      <c r="J26" s="66"/>
      <c r="K26" s="67"/>
      <c r="L26" s="66"/>
      <c r="M26" s="67"/>
      <c r="N26" s="66"/>
      <c r="O26" s="67"/>
      <c r="P26" s="66"/>
      <c r="Q26" s="67"/>
      <c r="R26" s="66"/>
      <c r="S26" s="67"/>
      <c r="T26" s="67"/>
      <c r="U26" s="67"/>
      <c r="V26" s="67"/>
      <c r="W26" s="67"/>
      <c r="X26" s="35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26" s="59"/>
      <c r="Z26" s="68"/>
      <c r="AA26" s="68"/>
      <c r="AB26" s="29"/>
    </row>
    <row r="27" spans="1:28" s="32" customFormat="1" ht="22.5" customHeight="1">
      <c r="A27" s="29"/>
      <c r="B27" s="33">
        <f t="shared" si="0"/>
        <v>0</v>
      </c>
      <c r="C27" s="65"/>
      <c r="D27" s="59"/>
      <c r="E27" s="65"/>
      <c r="F27" s="66"/>
      <c r="G27" s="67"/>
      <c r="H27" s="66"/>
      <c r="I27" s="67"/>
      <c r="J27" s="66"/>
      <c r="K27" s="67"/>
      <c r="L27" s="66"/>
      <c r="M27" s="67"/>
      <c r="N27" s="66"/>
      <c r="O27" s="67"/>
      <c r="P27" s="66"/>
      <c r="Q27" s="67"/>
      <c r="R27" s="66"/>
      <c r="S27" s="67"/>
      <c r="T27" s="67"/>
      <c r="U27" s="67"/>
      <c r="V27" s="67"/>
      <c r="W27" s="67"/>
      <c r="X27" s="35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27" s="59"/>
      <c r="Z27" s="68"/>
      <c r="AA27" s="68"/>
      <c r="AB27" s="29"/>
    </row>
    <row r="28" spans="1:28" s="32" customFormat="1" ht="22.5" customHeight="1">
      <c r="A28" s="29"/>
      <c r="B28" s="30">
        <f t="shared" si="0"/>
        <v>0</v>
      </c>
      <c r="C28" s="65"/>
      <c r="D28" s="59"/>
      <c r="E28" s="65"/>
      <c r="F28" s="66"/>
      <c r="G28" s="67"/>
      <c r="H28" s="66"/>
      <c r="I28" s="67"/>
      <c r="J28" s="66"/>
      <c r="K28" s="67"/>
      <c r="L28" s="66"/>
      <c r="M28" s="67"/>
      <c r="N28" s="66"/>
      <c r="O28" s="67"/>
      <c r="P28" s="66"/>
      <c r="Q28" s="67"/>
      <c r="R28" s="66"/>
      <c r="S28" s="67"/>
      <c r="T28" s="67"/>
      <c r="U28" s="67"/>
      <c r="V28" s="67"/>
      <c r="W28" s="67"/>
      <c r="X28" s="35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28" s="59"/>
      <c r="Z28" s="68"/>
      <c r="AA28" s="68"/>
      <c r="AB28" s="29"/>
    </row>
    <row r="29" spans="1:28" s="32" customFormat="1" ht="22.5" customHeight="1">
      <c r="A29" s="29"/>
      <c r="B29" s="33">
        <f t="shared" si="0"/>
        <v>0</v>
      </c>
      <c r="C29" s="65"/>
      <c r="D29" s="59"/>
      <c r="E29" s="65"/>
      <c r="F29" s="66"/>
      <c r="G29" s="67"/>
      <c r="H29" s="66"/>
      <c r="I29" s="67"/>
      <c r="J29" s="66"/>
      <c r="K29" s="67"/>
      <c r="L29" s="66"/>
      <c r="M29" s="67"/>
      <c r="N29" s="66"/>
      <c r="O29" s="67"/>
      <c r="P29" s="66"/>
      <c r="Q29" s="67"/>
      <c r="R29" s="66"/>
      <c r="S29" s="67"/>
      <c r="T29" s="67"/>
      <c r="U29" s="67"/>
      <c r="V29" s="67"/>
      <c r="W29" s="67"/>
      <c r="X29" s="35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29" s="59"/>
      <c r="Z29" s="68"/>
      <c r="AA29" s="68"/>
      <c r="AB29" s="29"/>
    </row>
    <row r="30" spans="1:28" s="32" customFormat="1" ht="22.5" customHeight="1">
      <c r="A30" s="29"/>
      <c r="B30" s="30">
        <f t="shared" si="0"/>
        <v>0</v>
      </c>
      <c r="C30" s="65"/>
      <c r="D30" s="59"/>
      <c r="E30" s="65"/>
      <c r="F30" s="66"/>
      <c r="G30" s="67"/>
      <c r="H30" s="66"/>
      <c r="I30" s="67"/>
      <c r="J30" s="66"/>
      <c r="K30" s="67"/>
      <c r="L30" s="66"/>
      <c r="M30" s="67"/>
      <c r="N30" s="66"/>
      <c r="O30" s="67"/>
      <c r="P30" s="66"/>
      <c r="Q30" s="67"/>
      <c r="R30" s="66"/>
      <c r="S30" s="67"/>
      <c r="T30" s="67"/>
      <c r="U30" s="67"/>
      <c r="V30" s="67"/>
      <c r="W30" s="67"/>
      <c r="X30" s="35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30" s="59"/>
      <c r="Z30" s="68"/>
      <c r="AA30" s="68"/>
      <c r="AB30" s="29"/>
    </row>
    <row r="31" spans="1:28" s="32" customFormat="1" ht="22.5" customHeight="1">
      <c r="A31" s="29"/>
      <c r="B31" s="33">
        <f t="shared" si="0"/>
        <v>0</v>
      </c>
      <c r="C31" s="65"/>
      <c r="D31" s="59"/>
      <c r="E31" s="65"/>
      <c r="F31" s="66"/>
      <c r="G31" s="67"/>
      <c r="H31" s="66"/>
      <c r="I31" s="67"/>
      <c r="J31" s="66"/>
      <c r="K31" s="67"/>
      <c r="L31" s="66"/>
      <c r="M31" s="67"/>
      <c r="N31" s="66"/>
      <c r="O31" s="67"/>
      <c r="P31" s="66"/>
      <c r="Q31" s="67"/>
      <c r="R31" s="66"/>
      <c r="S31" s="67"/>
      <c r="T31" s="67"/>
      <c r="U31" s="67"/>
      <c r="V31" s="67"/>
      <c r="W31" s="67"/>
      <c r="X31" s="35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31" s="59"/>
      <c r="Z31" s="68"/>
      <c r="AA31" s="68"/>
      <c r="AB31" s="29"/>
    </row>
    <row r="32" spans="1:28" s="32" customFormat="1" ht="22.5" customHeight="1">
      <c r="A32" s="29"/>
      <c r="B32" s="30">
        <f t="shared" si="0"/>
        <v>0</v>
      </c>
      <c r="C32" s="65"/>
      <c r="D32" s="59"/>
      <c r="E32" s="65"/>
      <c r="F32" s="66"/>
      <c r="G32" s="67"/>
      <c r="H32" s="66"/>
      <c r="I32" s="67"/>
      <c r="J32" s="66"/>
      <c r="K32" s="67"/>
      <c r="L32" s="66"/>
      <c r="M32" s="67"/>
      <c r="N32" s="66"/>
      <c r="O32" s="67"/>
      <c r="P32" s="66"/>
      <c r="Q32" s="67"/>
      <c r="R32" s="66"/>
      <c r="S32" s="67"/>
      <c r="T32" s="67"/>
      <c r="U32" s="67"/>
      <c r="V32" s="67"/>
      <c r="W32" s="67"/>
      <c r="X32" s="35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32" s="59"/>
      <c r="Z32" s="68"/>
      <c r="AA32" s="68"/>
      <c r="AB32" s="29"/>
    </row>
    <row r="33" spans="1:32" s="32" customFormat="1" ht="22.5" customHeight="1">
      <c r="A33" s="29"/>
      <c r="B33" s="33">
        <f t="shared" si="0"/>
        <v>0</v>
      </c>
      <c r="C33" s="65"/>
      <c r="D33" s="59"/>
      <c r="E33" s="65"/>
      <c r="F33" s="66"/>
      <c r="G33" s="67"/>
      <c r="H33" s="66"/>
      <c r="I33" s="67"/>
      <c r="J33" s="66"/>
      <c r="K33" s="67"/>
      <c r="L33" s="66"/>
      <c r="M33" s="67"/>
      <c r="N33" s="66"/>
      <c r="O33" s="67"/>
      <c r="P33" s="66"/>
      <c r="Q33" s="67"/>
      <c r="R33" s="66"/>
      <c r="S33" s="67"/>
      <c r="T33" s="67"/>
      <c r="U33" s="67"/>
      <c r="V33" s="67"/>
      <c r="W33" s="67"/>
      <c r="X33" s="35">
        <f>COUNTA(Liste_Gruppen[[#This Row],[Name 1]],Liste_Gruppen[[#This Row],[Name 2]],Liste_Gruppen[[#This Row],[Name 3]],Liste_Gruppen[[#This Row],[Name 4]],Liste_Gruppen[[#This Row],[Name 5]],Liste_Gruppen[[#This Row],[Name 6]],Liste_Gruppen[[#This Row],[Name 7]],Liste_Gruppen[[#This Row],[Name 8]],Liste_Gruppen[[#This Row],[Name 9]])</f>
        <v>0</v>
      </c>
      <c r="Y33" s="59"/>
      <c r="Z33" s="68"/>
      <c r="AA33" s="68"/>
      <c r="AB33" s="29"/>
    </row>
    <row r="34" spans="1:32" s="32" customFormat="1" ht="16.5" customHeight="1">
      <c r="A34" s="29"/>
      <c r="B34" s="36"/>
      <c r="C34" s="37"/>
      <c r="D34" s="38"/>
      <c r="E34" s="38"/>
      <c r="F34" s="37"/>
      <c r="H34" s="39"/>
      <c r="J34" s="39"/>
      <c r="L34" s="39"/>
      <c r="N34" s="39"/>
      <c r="P34" s="39"/>
      <c r="R34" s="39"/>
      <c r="X34" s="39"/>
      <c r="Y34" s="38"/>
      <c r="Z34" s="38"/>
      <c r="AA34" s="37"/>
      <c r="AB34" s="29"/>
    </row>
    <row r="35" spans="1:32" s="41" customFormat="1" ht="16">
      <c r="A35" s="36"/>
      <c r="B35" s="6"/>
      <c r="C35" s="40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36"/>
    </row>
    <row r="36" spans="1:32" ht="24">
      <c r="C36" s="42" t="s">
        <v>31</v>
      </c>
    </row>
    <row r="38" spans="1:32" s="32" customFormat="1" ht="22.5" customHeight="1">
      <c r="A38" s="29"/>
      <c r="B38" s="29"/>
      <c r="C38" s="43" t="s">
        <v>32</v>
      </c>
      <c r="D38" s="113" t="s">
        <v>33</v>
      </c>
      <c r="E38" s="114"/>
      <c r="F38" s="115"/>
      <c r="G38" s="113" t="s">
        <v>26</v>
      </c>
      <c r="H38" s="115"/>
      <c r="I38" s="113" t="s">
        <v>34</v>
      </c>
      <c r="J38" s="114"/>
      <c r="K38" s="44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45"/>
      <c r="AB38" s="29"/>
    </row>
    <row r="39" spans="1:32" ht="23.25" customHeight="1">
      <c r="B39" s="29"/>
      <c r="C39" s="46" t="s">
        <v>40</v>
      </c>
      <c r="D39" s="103">
        <f>COUNTIF(Liste_Gruppen[Leistungs-gruppe],$C39)</f>
        <v>0</v>
      </c>
      <c r="E39" s="103"/>
      <c r="F39" s="104"/>
      <c r="G39" s="103">
        <f>SUMIF(Liste_Gruppen[Leistungs-gruppe],$C39,Liste_Gruppen[Anzahl Schüler])</f>
        <v>0</v>
      </c>
      <c r="H39" s="104"/>
      <c r="I39" s="103">
        <f>COUNTIFS(Liste_Gruppen[Mädchen-gruppe],"Ja",Liste_Gruppen[Leistungs-gruppe],$C39)</f>
        <v>0</v>
      </c>
      <c r="J39" s="105"/>
      <c r="K39" s="47"/>
      <c r="L39" s="32"/>
      <c r="M39" s="48"/>
      <c r="N39" s="32"/>
      <c r="O39" s="4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8"/>
      <c r="AC39" s="6"/>
    </row>
    <row r="40" spans="1:32" s="32" customFormat="1" ht="23.25" customHeight="1">
      <c r="A40" s="29"/>
      <c r="B40" s="29"/>
      <c r="C40" s="46" t="s">
        <v>41</v>
      </c>
      <c r="D40" s="103">
        <f>COUNTIF(Liste_Gruppen[Leistungs-gruppe],$C40)</f>
        <v>0</v>
      </c>
      <c r="E40" s="103"/>
      <c r="F40" s="104"/>
      <c r="G40" s="103">
        <f>SUMIF(Liste_Gruppen[Leistungs-gruppe],$C40,Liste_Gruppen[Anzahl Schüler])</f>
        <v>0</v>
      </c>
      <c r="H40" s="104"/>
      <c r="I40" s="103">
        <f>COUNTIFS(Liste_Gruppen[Mädchen-gruppe],"Ja",Liste_Gruppen[Leistungs-gruppe],$C40)</f>
        <v>0</v>
      </c>
      <c r="J40" s="105"/>
      <c r="K40" s="47"/>
      <c r="M40" s="48"/>
      <c r="O40" s="50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45"/>
      <c r="AE40" s="39"/>
      <c r="AF40" s="29"/>
    </row>
    <row r="41" spans="1:32" s="32" customFormat="1" ht="23.25" customHeight="1">
      <c r="A41" s="29"/>
      <c r="B41" s="29"/>
      <c r="C41" s="46" t="s">
        <v>35</v>
      </c>
      <c r="D41" s="103">
        <f>COUNTIF(Liste_Gruppen[Leistungs-gruppe],$C41)</f>
        <v>0</v>
      </c>
      <c r="E41" s="103"/>
      <c r="F41" s="104"/>
      <c r="G41" s="103">
        <f>SUMIF(Liste_Gruppen[Leistungs-gruppe],$C41,Liste_Gruppen[Anzahl Schüler])</f>
        <v>0</v>
      </c>
      <c r="H41" s="104"/>
      <c r="I41" s="103">
        <f>COUNTIFS(Liste_Gruppen[Mädchen-gruppe],"Ja",Liste_Gruppen[Leistungs-gruppe],$C41)</f>
        <v>0</v>
      </c>
      <c r="J41" s="105"/>
      <c r="K41" s="47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45"/>
      <c r="AE41" s="39"/>
      <c r="AF41" s="29"/>
    </row>
    <row r="42" spans="1:32" s="32" customFormat="1" ht="24" customHeight="1">
      <c r="A42" s="29"/>
      <c r="B42" s="6"/>
      <c r="C42" s="51" t="s">
        <v>36</v>
      </c>
      <c r="D42" s="106">
        <f>SUM(D39:F41)</f>
        <v>0</v>
      </c>
      <c r="E42" s="106"/>
      <c r="F42" s="107"/>
      <c r="G42" s="106">
        <f>SUM(G39:H41)</f>
        <v>0</v>
      </c>
      <c r="H42" s="107"/>
      <c r="I42" s="106">
        <f>SUM(I39:J41)</f>
        <v>0</v>
      </c>
      <c r="J42" s="108"/>
      <c r="K42" s="52"/>
      <c r="L42" s="8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8"/>
      <c r="Z42" s="8"/>
      <c r="AA42" s="8"/>
      <c r="AB42" s="39"/>
      <c r="AC42" s="39"/>
      <c r="AD42" s="45"/>
      <c r="AE42" s="39"/>
      <c r="AF42" s="29"/>
    </row>
    <row r="43" spans="1:32" ht="23.25" customHeight="1">
      <c r="C43" s="10"/>
      <c r="D43" s="10"/>
      <c r="E43" s="10"/>
      <c r="F43" s="10"/>
      <c r="G43" s="10"/>
      <c r="H43" s="10"/>
      <c r="I43" s="10"/>
      <c r="J43" s="10"/>
      <c r="K43" s="52"/>
      <c r="M43" s="99" t="s">
        <v>37</v>
      </c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53"/>
      <c r="Z43" s="100" t="s">
        <v>38</v>
      </c>
      <c r="AA43" s="100"/>
      <c r="AB43" s="8"/>
      <c r="AC43" s="8"/>
      <c r="AD43" s="9"/>
      <c r="AE43" s="8"/>
      <c r="AF43" s="6"/>
    </row>
    <row r="44" spans="1:32" ht="19">
      <c r="J44" s="101"/>
      <c r="K44" s="102"/>
      <c r="AA44" s="9"/>
      <c r="AB44" s="8"/>
      <c r="AC44" s="8"/>
      <c r="AD44" s="9"/>
      <c r="AE44" s="8"/>
      <c r="AF44" s="6"/>
    </row>
    <row r="45" spans="1:32">
      <c r="AB45" s="8"/>
      <c r="AC45" s="6"/>
    </row>
  </sheetData>
  <sheetProtection sheet="1" selectLockedCells="1"/>
  <mergeCells count="21">
    <mergeCell ref="C3:AA3"/>
    <mergeCell ref="C5:AA5"/>
    <mergeCell ref="F9:J9"/>
    <mergeCell ref="D38:F38"/>
    <mergeCell ref="G38:H38"/>
    <mergeCell ref="I38:J38"/>
    <mergeCell ref="D39:F39"/>
    <mergeCell ref="G39:H39"/>
    <mergeCell ref="I39:J39"/>
    <mergeCell ref="D40:F40"/>
    <mergeCell ref="G40:H40"/>
    <mergeCell ref="I40:J40"/>
    <mergeCell ref="M43:X43"/>
    <mergeCell ref="Z43:AA43"/>
    <mergeCell ref="J44:K44"/>
    <mergeCell ref="D41:F41"/>
    <mergeCell ref="G41:H41"/>
    <mergeCell ref="I41:J41"/>
    <mergeCell ref="D42:F42"/>
    <mergeCell ref="G42:H42"/>
    <mergeCell ref="I42:J42"/>
  </mergeCells>
  <phoneticPr fontId="30" type="noConversion"/>
  <dataValidations count="3">
    <dataValidation type="list" allowBlank="1" showInputMessage="1" showErrorMessage="1" sqref="Y16:Y33" xr:uid="{00000000-0002-0000-0100-000000000000}">
      <formula1>"Ja"</formula1>
    </dataValidation>
    <dataValidation type="list" allowBlank="1" showInputMessage="1" showErrorMessage="1" sqref="D34:E34" xr:uid="{00000000-0002-0000-0100-000001000000}">
      <formula1>" ,Kl. 5 bis 7,Kl. 8 bis 10,Kl. 11 bis 13"</formula1>
    </dataValidation>
    <dataValidation type="list" allowBlank="1" showInputMessage="1" showErrorMessage="1" sqref="D16:D33" xr:uid="{00000000-0002-0000-0100-000002000000}">
      <formula1>$C$39:$C$41</formula1>
    </dataValidation>
  </dataValidations>
  <pageMargins left="0.11811023622047245" right="0.11811023622047245" top="0.78740157480314965" bottom="0.78740157480314965" header="0.31496062992125984" footer="0.31496062992125984"/>
  <pageSetup paperSize="9" scale="35" orientation="landscape" r:id="rId1"/>
  <headerFooter>
    <oddHeader>&amp;R&amp;G</oddHeader>
    <oddFooter>&amp;R&amp;"Arial,Standard"Stand: &amp;D</oddFooter>
  </headerFooter>
  <ignoredErrors>
    <ignoredError sqref="Y19:Y23 Y25:Y33" listDataValidation="1"/>
  </ignoredErrors>
  <drawing r:id="rId2"/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B3:S52"/>
  <sheetViews>
    <sheetView workbookViewId="0">
      <selection activeCell="C5" sqref="C5:K5"/>
    </sheetView>
  </sheetViews>
  <sheetFormatPr baseColWidth="10" defaultRowHeight="15"/>
  <cols>
    <col min="1" max="1" width="10.83203125" customWidth="1"/>
    <col min="3" max="3" width="31.83203125" customWidth="1"/>
    <col min="4" max="4" width="11.5" customWidth="1"/>
    <col min="5" max="5" width="13.5" customWidth="1"/>
    <col min="6" max="6" width="10.83203125" style="69" customWidth="1"/>
    <col min="7" max="9" width="5.33203125" style="69" customWidth="1"/>
    <col min="10" max="10" width="6.1640625" customWidth="1"/>
    <col min="11" max="11" width="6" customWidth="1"/>
  </cols>
  <sheetData>
    <row r="3" spans="2:19" ht="39">
      <c r="C3" s="109" t="str">
        <f>Gruppenliste!C3</f>
        <v>Immer auf Empfang?</v>
      </c>
      <c r="D3" s="109"/>
      <c r="E3" s="109"/>
      <c r="F3" s="109"/>
      <c r="G3" s="109"/>
      <c r="H3" s="109"/>
      <c r="I3" s="109"/>
      <c r="J3" s="109"/>
      <c r="K3" s="109"/>
      <c r="L3" s="56"/>
      <c r="M3" s="56"/>
      <c r="N3" s="56"/>
      <c r="O3" s="56"/>
      <c r="P3" s="56"/>
      <c r="Q3" s="56"/>
      <c r="R3" s="56"/>
      <c r="S3" s="56"/>
    </row>
    <row r="5" spans="2:19" ht="31">
      <c r="B5" s="57"/>
      <c r="C5" s="117" t="str">
        <f>Gruppenliste!C5</f>
        <v>Anmeldung zum 23. Leistungswettbewerb Formel (Z)ukunft</v>
      </c>
      <c r="D5" s="117"/>
      <c r="E5" s="117"/>
      <c r="F5" s="117"/>
      <c r="G5" s="117"/>
      <c r="H5" s="117"/>
      <c r="I5" s="117"/>
      <c r="J5" s="117"/>
      <c r="K5" s="117"/>
      <c r="L5" s="55"/>
      <c r="M5" s="55"/>
      <c r="N5" s="55"/>
      <c r="O5" s="55"/>
      <c r="P5" s="55"/>
      <c r="Q5" s="55"/>
      <c r="R5" s="55"/>
      <c r="S5" s="55"/>
    </row>
    <row r="9" spans="2:19" ht="24">
      <c r="C9" s="14" t="s">
        <v>0</v>
      </c>
      <c r="D9" s="116" t="str">
        <f>IF(Gruppenliste!F9=0,"",Gruppenliste!F9)</f>
        <v/>
      </c>
      <c r="E9" s="116"/>
      <c r="F9" s="116"/>
      <c r="G9" s="116"/>
      <c r="H9" s="116"/>
      <c r="I9" s="116"/>
      <c r="J9" s="116"/>
      <c r="K9" s="116"/>
    </row>
    <row r="12" spans="2:19" ht="24">
      <c r="C12" s="14" t="s">
        <v>1</v>
      </c>
    </row>
    <row r="14" spans="2:19">
      <c r="F14" s="118"/>
      <c r="G14" s="118"/>
      <c r="H14" s="118"/>
      <c r="I14" s="118"/>
    </row>
    <row r="15" spans="2:19" ht="138">
      <c r="C15" s="70" t="str">
        <f>Liste_Gruppen[[#Headers],[Gruppenname]]</f>
        <v>Gruppenname</v>
      </c>
      <c r="D15" s="71" t="str">
        <f>Liste_Gruppen[[#Headers],[Leistungs-gruppe]]</f>
        <v>Leistungs-gruppe</v>
      </c>
      <c r="E15" s="72" t="s">
        <v>42</v>
      </c>
      <c r="F15" s="80" t="s">
        <v>56</v>
      </c>
      <c r="G15" s="92"/>
      <c r="H15" s="92"/>
      <c r="I15" s="92"/>
      <c r="J15" s="92"/>
      <c r="K15" s="92"/>
      <c r="L15" s="73"/>
      <c r="M15" s="74"/>
    </row>
    <row r="16" spans="2:19" ht="16">
      <c r="C16" s="81" t="str">
        <f>IF(Liste_Gruppen[[#This Row],[Gruppenname]]=0,"",Liste_Gruppen[[#This Row],[Gruppenname]])</f>
        <v/>
      </c>
      <c r="D16" s="81" t="str">
        <f>IF(Liste_Gruppen[[#This Row],[Leistungs-gruppe]]=0,"",Liste_Gruppen[[#This Row],[Leistungs-gruppe]])</f>
        <v/>
      </c>
      <c r="E16" s="90">
        <f>IF($D16=Gruppenliste!$C$39,160,IF($D16=Gruppenliste!$C$40,200,IF($D16=Gruppenliste!$C$41,240,0)))</f>
        <v>0</v>
      </c>
      <c r="F16" s="82">
        <f>Gruppenliste!$X16</f>
        <v>0</v>
      </c>
      <c r="G16" s="73"/>
      <c r="H16" s="73"/>
      <c r="I16" s="73"/>
      <c r="J16" s="73"/>
      <c r="K16" s="73"/>
      <c r="L16" s="73"/>
    </row>
    <row r="17" spans="3:12" ht="16">
      <c r="C17" s="83" t="str">
        <f>IF(Liste_Gruppen[[#This Row],[Gruppenname]]=0,"",Liste_Gruppen[[#This Row],[Gruppenname]])</f>
        <v/>
      </c>
      <c r="D17" s="83" t="str">
        <f>IF(Liste_Gruppen[[#This Row],[Leistungs-gruppe]]=0,"",Liste_Gruppen[[#This Row],[Leistungs-gruppe]])</f>
        <v/>
      </c>
      <c r="E17" s="91">
        <f>IF($D17=Gruppenliste!$C$39,160,IF($D17=Gruppenliste!$C$40,200,IF($D17=Gruppenliste!$C$41,240,0)))</f>
        <v>0</v>
      </c>
      <c r="F17" s="84">
        <f>Gruppenliste!$X17</f>
        <v>0</v>
      </c>
      <c r="G17" s="73"/>
      <c r="H17" s="73"/>
      <c r="I17" s="73"/>
      <c r="J17" s="73"/>
      <c r="K17" s="73"/>
      <c r="L17" s="73"/>
    </row>
    <row r="18" spans="3:12" ht="16">
      <c r="C18" s="81" t="str">
        <f>IF(Liste_Gruppen[[#This Row],[Gruppenname]]=0,"",Liste_Gruppen[[#This Row],[Gruppenname]])</f>
        <v/>
      </c>
      <c r="D18" s="81" t="str">
        <f>IF(Liste_Gruppen[[#This Row],[Leistungs-gruppe]]=0,"",Liste_Gruppen[[#This Row],[Leistungs-gruppe]])</f>
        <v/>
      </c>
      <c r="E18" s="90">
        <f>IF($D18=Gruppenliste!$C$39,160,IF($D18=Gruppenliste!$C$40,200,IF($D18=Gruppenliste!$C$41,240,0)))</f>
        <v>0</v>
      </c>
      <c r="F18" s="82">
        <f>Gruppenliste!$X18</f>
        <v>0</v>
      </c>
      <c r="G18" s="73"/>
      <c r="H18" s="73"/>
      <c r="I18" s="73"/>
      <c r="J18" s="73"/>
      <c r="K18" s="73"/>
      <c r="L18" s="73"/>
    </row>
    <row r="19" spans="3:12" ht="16">
      <c r="C19" s="83" t="str">
        <f>IF(Liste_Gruppen[[#This Row],[Gruppenname]]=0,"",Liste_Gruppen[[#This Row],[Gruppenname]])</f>
        <v/>
      </c>
      <c r="D19" s="83" t="str">
        <f>IF(Liste_Gruppen[[#This Row],[Leistungs-gruppe]]=0,"",Liste_Gruppen[[#This Row],[Leistungs-gruppe]])</f>
        <v/>
      </c>
      <c r="E19" s="91">
        <f>IF($D19=Gruppenliste!$C$39,160,IF($D19=Gruppenliste!$C$40,200,IF($D19=Gruppenliste!$C$41,240,0)))</f>
        <v>0</v>
      </c>
      <c r="F19" s="84">
        <f>Gruppenliste!$X19</f>
        <v>0</v>
      </c>
      <c r="G19" s="73"/>
      <c r="H19" s="73"/>
      <c r="I19" s="73"/>
      <c r="J19" s="73"/>
      <c r="K19" s="73"/>
      <c r="L19" s="73"/>
    </row>
    <row r="20" spans="3:12" ht="16">
      <c r="C20" s="81" t="str">
        <f>IF(Liste_Gruppen[[#This Row],[Gruppenname]]=0,"",Liste_Gruppen[[#This Row],[Gruppenname]])</f>
        <v/>
      </c>
      <c r="D20" s="81" t="str">
        <f>IF(Liste_Gruppen[[#This Row],[Leistungs-gruppe]]=0,"",Liste_Gruppen[[#This Row],[Leistungs-gruppe]])</f>
        <v/>
      </c>
      <c r="E20" s="90">
        <f>IF($D20=Gruppenliste!$C$39,160,IF($D20=Gruppenliste!$C$40,200,IF($D20=Gruppenliste!$C$41,240,0)))</f>
        <v>0</v>
      </c>
      <c r="F20" s="82">
        <f>Gruppenliste!$X20</f>
        <v>0</v>
      </c>
      <c r="G20" s="73"/>
      <c r="H20" s="73"/>
      <c r="I20" s="73"/>
      <c r="J20" s="73"/>
      <c r="K20" s="73"/>
      <c r="L20" s="73"/>
    </row>
    <row r="21" spans="3:12" ht="16">
      <c r="C21" s="83" t="str">
        <f>IF(Liste_Gruppen[[#This Row],[Gruppenname]]=0,"",Liste_Gruppen[[#This Row],[Gruppenname]])</f>
        <v/>
      </c>
      <c r="D21" s="83" t="str">
        <f>IF(Liste_Gruppen[[#This Row],[Leistungs-gruppe]]=0,"",Liste_Gruppen[[#This Row],[Leistungs-gruppe]])</f>
        <v/>
      </c>
      <c r="E21" s="91">
        <f>IF($D21=Gruppenliste!$C$39,160,IF($D21=Gruppenliste!$C$40,200,IF($D21=Gruppenliste!$C$41,240,0)))</f>
        <v>0</v>
      </c>
      <c r="F21" s="84">
        <f>Gruppenliste!$X21</f>
        <v>0</v>
      </c>
      <c r="G21" s="73"/>
      <c r="H21" s="73"/>
      <c r="I21" s="73"/>
      <c r="J21" s="73"/>
      <c r="K21" s="73"/>
      <c r="L21" s="73"/>
    </row>
    <row r="22" spans="3:12" ht="16">
      <c r="C22" s="81" t="str">
        <f>IF(Liste_Gruppen[[#This Row],[Gruppenname]]=0,"",Liste_Gruppen[[#This Row],[Gruppenname]])</f>
        <v/>
      </c>
      <c r="D22" s="81" t="str">
        <f>IF(Liste_Gruppen[[#This Row],[Leistungs-gruppe]]=0,"",Liste_Gruppen[[#This Row],[Leistungs-gruppe]])</f>
        <v/>
      </c>
      <c r="E22" s="90">
        <f>IF($D22=Gruppenliste!$C$39,160,IF($D22=Gruppenliste!$C$40,200,IF($D22=Gruppenliste!$C$41,240,0)))</f>
        <v>0</v>
      </c>
      <c r="F22" s="82">
        <f>Gruppenliste!$X22</f>
        <v>0</v>
      </c>
      <c r="G22" s="73"/>
      <c r="H22" s="73"/>
      <c r="I22" s="73"/>
      <c r="J22" s="73"/>
      <c r="K22" s="73"/>
      <c r="L22" s="73"/>
    </row>
    <row r="23" spans="3:12" ht="16">
      <c r="C23" s="83" t="str">
        <f>IF(Liste_Gruppen[[#This Row],[Gruppenname]]=0,"",Liste_Gruppen[[#This Row],[Gruppenname]])</f>
        <v/>
      </c>
      <c r="D23" s="83" t="str">
        <f>IF(Liste_Gruppen[[#This Row],[Leistungs-gruppe]]=0,"",Liste_Gruppen[[#This Row],[Leistungs-gruppe]])</f>
        <v/>
      </c>
      <c r="E23" s="91">
        <f>IF($D23=Gruppenliste!$C$39,160,IF($D23=Gruppenliste!$C$40,200,IF($D23=Gruppenliste!$C$41,240,0)))</f>
        <v>0</v>
      </c>
      <c r="F23" s="84">
        <f>Gruppenliste!$X23</f>
        <v>0</v>
      </c>
      <c r="G23" s="73"/>
      <c r="H23" s="73"/>
      <c r="I23" s="73"/>
      <c r="J23" s="73"/>
      <c r="K23" s="73"/>
      <c r="L23" s="73"/>
    </row>
    <row r="24" spans="3:12" ht="16">
      <c r="C24" s="81" t="str">
        <f>IF(Liste_Gruppen[[#This Row],[Gruppenname]]=0,"",Liste_Gruppen[[#This Row],[Gruppenname]])</f>
        <v/>
      </c>
      <c r="D24" s="81" t="str">
        <f>IF(Liste_Gruppen[[#This Row],[Leistungs-gruppe]]=0,"",Liste_Gruppen[[#This Row],[Leistungs-gruppe]])</f>
        <v/>
      </c>
      <c r="E24" s="90">
        <f>IF($D24=Gruppenliste!$C$39,160,IF($D24=Gruppenliste!$C$40,200,IF($D24=Gruppenliste!$C$41,240,0)))</f>
        <v>0</v>
      </c>
      <c r="F24" s="82">
        <f>Gruppenliste!$X24</f>
        <v>0</v>
      </c>
      <c r="G24" s="73"/>
      <c r="H24" s="73"/>
      <c r="I24" s="73"/>
      <c r="J24" s="73"/>
      <c r="K24" s="73"/>
      <c r="L24" s="73"/>
    </row>
    <row r="25" spans="3:12" ht="16">
      <c r="C25" s="83" t="str">
        <f>IF(Liste_Gruppen[[#This Row],[Gruppenname]]=0,"",Liste_Gruppen[[#This Row],[Gruppenname]])</f>
        <v/>
      </c>
      <c r="D25" s="83" t="str">
        <f>IF(Liste_Gruppen[[#This Row],[Leistungs-gruppe]]=0,"",Liste_Gruppen[[#This Row],[Leistungs-gruppe]])</f>
        <v/>
      </c>
      <c r="E25" s="91">
        <f>IF($D25=Gruppenliste!$C$39,160,IF($D25=Gruppenliste!$C$40,200,IF($D25=Gruppenliste!$C$41,240,0)))</f>
        <v>0</v>
      </c>
      <c r="F25" s="84">
        <f>Gruppenliste!$X25</f>
        <v>0</v>
      </c>
      <c r="G25" s="73"/>
      <c r="H25" s="73"/>
      <c r="I25" s="73"/>
      <c r="J25" s="73"/>
      <c r="K25" s="73"/>
      <c r="L25" s="73"/>
    </row>
    <row r="26" spans="3:12" ht="16">
      <c r="C26" s="81" t="str">
        <f>IF(Liste_Gruppen[[#This Row],[Gruppenname]]=0,"",Liste_Gruppen[[#This Row],[Gruppenname]])</f>
        <v/>
      </c>
      <c r="D26" s="81" t="str">
        <f>IF(Liste_Gruppen[[#This Row],[Leistungs-gruppe]]=0,"",Liste_Gruppen[[#This Row],[Leistungs-gruppe]])</f>
        <v/>
      </c>
      <c r="E26" s="90">
        <f>IF($D26=Gruppenliste!$C$39,160,IF($D26=Gruppenliste!$C$40,200,IF($D26=Gruppenliste!$C$41,240,0)))</f>
        <v>0</v>
      </c>
      <c r="F26" s="82">
        <f>Gruppenliste!$X26</f>
        <v>0</v>
      </c>
      <c r="G26" s="73"/>
      <c r="H26" s="73"/>
      <c r="I26" s="73"/>
      <c r="J26" s="73"/>
      <c r="K26" s="73"/>
      <c r="L26" s="73"/>
    </row>
    <row r="27" spans="3:12" ht="16">
      <c r="C27" s="83" t="str">
        <f>IF(Liste_Gruppen[[#This Row],[Gruppenname]]=0,"",Liste_Gruppen[[#This Row],[Gruppenname]])</f>
        <v/>
      </c>
      <c r="D27" s="83" t="str">
        <f>IF(Liste_Gruppen[[#This Row],[Leistungs-gruppe]]=0,"",Liste_Gruppen[[#This Row],[Leistungs-gruppe]])</f>
        <v/>
      </c>
      <c r="E27" s="91">
        <f>IF($D27=Gruppenliste!$C$39,160,IF($D27=Gruppenliste!$C$40,200,IF($D27=Gruppenliste!$C$41,240,0)))</f>
        <v>0</v>
      </c>
      <c r="F27" s="84">
        <f>Gruppenliste!$X27</f>
        <v>0</v>
      </c>
      <c r="G27" s="73"/>
      <c r="H27" s="73"/>
      <c r="I27" s="73"/>
      <c r="J27" s="73"/>
      <c r="K27" s="73"/>
      <c r="L27" s="73"/>
    </row>
    <row r="28" spans="3:12" ht="16">
      <c r="C28" s="81" t="str">
        <f>IF(Liste_Gruppen[[#This Row],[Gruppenname]]=0,"",Liste_Gruppen[[#This Row],[Gruppenname]])</f>
        <v/>
      </c>
      <c r="D28" s="81" t="str">
        <f>IF(Liste_Gruppen[[#This Row],[Leistungs-gruppe]]=0,"",Liste_Gruppen[[#This Row],[Leistungs-gruppe]])</f>
        <v/>
      </c>
      <c r="E28" s="90">
        <f>IF($D28=Gruppenliste!$C$39,160,IF($D28=Gruppenliste!$C$40,200,IF($D28=Gruppenliste!$C$41,240,0)))</f>
        <v>0</v>
      </c>
      <c r="F28" s="82">
        <f>Gruppenliste!$X28</f>
        <v>0</v>
      </c>
      <c r="G28" s="73"/>
      <c r="H28" s="73"/>
      <c r="I28" s="73"/>
      <c r="J28" s="73"/>
      <c r="K28" s="73"/>
      <c r="L28" s="73"/>
    </row>
    <row r="29" spans="3:12" ht="16">
      <c r="C29" s="83" t="str">
        <f>IF(Liste_Gruppen[[#This Row],[Gruppenname]]=0,"",Liste_Gruppen[[#This Row],[Gruppenname]])</f>
        <v/>
      </c>
      <c r="D29" s="83" t="str">
        <f>IF(Liste_Gruppen[[#This Row],[Leistungs-gruppe]]=0,"",Liste_Gruppen[[#This Row],[Leistungs-gruppe]])</f>
        <v/>
      </c>
      <c r="E29" s="91">
        <f>IF($D29=Gruppenliste!$C$39,160,IF($D29=Gruppenliste!$C$40,200,IF($D29=Gruppenliste!$C$41,240,0)))</f>
        <v>0</v>
      </c>
      <c r="F29" s="84">
        <f>Gruppenliste!$X29</f>
        <v>0</v>
      </c>
      <c r="G29" s="73"/>
      <c r="H29" s="73"/>
      <c r="I29" s="73"/>
      <c r="J29" s="73"/>
      <c r="K29" s="73"/>
      <c r="L29" s="73"/>
    </row>
    <row r="30" spans="3:12" ht="16">
      <c r="C30" s="81" t="str">
        <f>IF(Liste_Gruppen[[#This Row],[Gruppenname]]=0,"",Liste_Gruppen[[#This Row],[Gruppenname]])</f>
        <v/>
      </c>
      <c r="D30" s="81" t="str">
        <f>IF(Liste_Gruppen[[#This Row],[Leistungs-gruppe]]=0,"",Liste_Gruppen[[#This Row],[Leistungs-gruppe]])</f>
        <v/>
      </c>
      <c r="E30" s="90">
        <f>IF($D30=Gruppenliste!$C$39,160,IF($D30=Gruppenliste!$C$40,200,IF($D30=Gruppenliste!$C$41,240,0)))</f>
        <v>0</v>
      </c>
      <c r="F30" s="82">
        <f>Gruppenliste!$X30</f>
        <v>0</v>
      </c>
      <c r="G30" s="73"/>
      <c r="H30" s="73"/>
      <c r="I30" s="73"/>
      <c r="J30" s="73"/>
      <c r="K30" s="73"/>
      <c r="L30" s="73"/>
    </row>
    <row r="31" spans="3:12" ht="16">
      <c r="C31" s="83" t="str">
        <f>IF(Liste_Gruppen[[#This Row],[Gruppenname]]=0,"",Liste_Gruppen[[#This Row],[Gruppenname]])</f>
        <v/>
      </c>
      <c r="D31" s="83" t="str">
        <f>IF(Liste_Gruppen[[#This Row],[Leistungs-gruppe]]=0,"",Liste_Gruppen[[#This Row],[Leistungs-gruppe]])</f>
        <v/>
      </c>
      <c r="E31" s="91">
        <f>IF($D31=Gruppenliste!$C$39,160,IF($D31=Gruppenliste!$C$40,200,IF($D31=Gruppenliste!$C$41,240,0)))</f>
        <v>0</v>
      </c>
      <c r="F31" s="84">
        <f>Gruppenliste!$X31</f>
        <v>0</v>
      </c>
      <c r="G31" s="73"/>
      <c r="H31" s="73"/>
      <c r="I31" s="73"/>
      <c r="J31" s="73"/>
      <c r="K31" s="73"/>
      <c r="L31" s="73"/>
    </row>
    <row r="32" spans="3:12" ht="16">
      <c r="C32" s="81" t="str">
        <f>IF(Liste_Gruppen[[#This Row],[Gruppenname]]=0,"",Liste_Gruppen[[#This Row],[Gruppenname]])</f>
        <v/>
      </c>
      <c r="D32" s="81" t="str">
        <f>IF(Liste_Gruppen[[#This Row],[Leistungs-gruppe]]=0,"",Liste_Gruppen[[#This Row],[Leistungs-gruppe]])</f>
        <v/>
      </c>
      <c r="E32" s="90">
        <f>IF($D32=Gruppenliste!$C$39,160,IF($D32=Gruppenliste!$C$40,200,IF($D32=Gruppenliste!$C$41,240,0)))</f>
        <v>0</v>
      </c>
      <c r="F32" s="82">
        <f>Gruppenliste!$X32</f>
        <v>0</v>
      </c>
      <c r="G32" s="73"/>
      <c r="H32" s="73"/>
      <c r="I32" s="73"/>
      <c r="J32" s="73"/>
      <c r="K32" s="73"/>
      <c r="L32" s="73"/>
    </row>
    <row r="33" spans="3:12" ht="16">
      <c r="C33" s="83" t="str">
        <f>IF(Liste_Gruppen[[#This Row],[Gruppenname]]=0,"",Liste_Gruppen[[#This Row],[Gruppenname]])</f>
        <v/>
      </c>
      <c r="D33" s="83" t="str">
        <f>IF(Liste_Gruppen[[#This Row],[Leistungs-gruppe]]=0,"",Liste_Gruppen[[#This Row],[Leistungs-gruppe]])</f>
        <v/>
      </c>
      <c r="E33" s="91">
        <f>IF($D33=Gruppenliste!$C$39,160,IF($D33=Gruppenliste!$C$40,200,IF($D33=Gruppenliste!$C$41,240,0)))</f>
        <v>0</v>
      </c>
      <c r="F33" s="84">
        <f>Gruppenliste!$X33</f>
        <v>0</v>
      </c>
      <c r="G33" s="73"/>
      <c r="H33" s="73"/>
      <c r="I33" s="73"/>
      <c r="J33" s="73"/>
      <c r="K33" s="73"/>
      <c r="L33" s="73"/>
    </row>
    <row r="34" spans="3:12" ht="21">
      <c r="C34" s="96"/>
      <c r="D34" s="96"/>
      <c r="E34" s="98">
        <f>SUM(E16:E33)</f>
        <v>0</v>
      </c>
      <c r="F34" s="97">
        <f t="shared" ref="F34" si="0">SUM(F16:F33)</f>
        <v>0</v>
      </c>
      <c r="G34" s="73"/>
      <c r="H34" s="73"/>
      <c r="I34" s="73"/>
      <c r="J34" s="73"/>
      <c r="K34" s="73"/>
      <c r="L34" s="73"/>
    </row>
    <row r="35" spans="3:12">
      <c r="E35" s="93"/>
      <c r="F35" s="73"/>
      <c r="G35" s="73"/>
      <c r="H35" s="73"/>
      <c r="I35" s="73"/>
      <c r="J35" s="73"/>
      <c r="K35" s="73"/>
      <c r="L35" s="73"/>
    </row>
    <row r="36" spans="3:12">
      <c r="E36" s="85" t="s">
        <v>60</v>
      </c>
      <c r="F36" s="94"/>
      <c r="G36" s="73"/>
      <c r="H36" s="73"/>
      <c r="I36" s="73"/>
      <c r="J36" s="73"/>
      <c r="K36" s="73"/>
      <c r="L36" s="73"/>
    </row>
    <row r="37" spans="3:12" ht="16">
      <c r="E37" s="85" t="s">
        <v>61</v>
      </c>
      <c r="F37" s="95">
        <f>F34-F36</f>
        <v>0</v>
      </c>
      <c r="G37" s="73"/>
      <c r="H37" s="73"/>
      <c r="I37" s="73"/>
      <c r="J37" s="73"/>
      <c r="K37" s="73"/>
      <c r="L37" s="73"/>
    </row>
    <row r="39" spans="3:12">
      <c r="C39" t="s">
        <v>57</v>
      </c>
    </row>
    <row r="41" spans="3:12">
      <c r="C41" s="75" t="str">
        <f>IF(E34&gt;0,"Die Barmittel über "&amp;E34&amp;" Euro bitten wir auf folgendes Konto der Schule zu überweisen:","")</f>
        <v/>
      </c>
    </row>
    <row r="42" spans="3:12" ht="5.25" customHeight="1"/>
    <row r="43" spans="3:12" ht="19.5" customHeight="1">
      <c r="C43" s="85" t="s">
        <v>50</v>
      </c>
      <c r="D43" s="119"/>
      <c r="E43" s="119"/>
      <c r="F43" s="119"/>
      <c r="G43" s="119"/>
      <c r="H43" s="119"/>
      <c r="I43" s="119"/>
      <c r="J43" s="119"/>
      <c r="K43" s="119"/>
    </row>
    <row r="44" spans="3:12" ht="19.5" customHeight="1">
      <c r="C44" s="85" t="s">
        <v>51</v>
      </c>
      <c r="D44" s="120"/>
      <c r="E44" s="120"/>
      <c r="F44" s="120"/>
      <c r="G44" s="120"/>
      <c r="H44" s="120"/>
      <c r="I44" s="120"/>
      <c r="J44" s="120"/>
      <c r="K44" s="120"/>
    </row>
    <row r="45" spans="3:12" ht="19.5" customHeight="1">
      <c r="C45" s="85" t="s">
        <v>52</v>
      </c>
      <c r="D45" s="120"/>
      <c r="E45" s="120"/>
      <c r="F45" s="120"/>
      <c r="G45" s="120"/>
      <c r="H45" s="120"/>
      <c r="I45" s="120"/>
      <c r="J45" s="120"/>
      <c r="K45" s="120"/>
    </row>
    <row r="46" spans="3:12">
      <c r="F46"/>
      <c r="G46"/>
      <c r="H46"/>
      <c r="I46"/>
    </row>
    <row r="47" spans="3:12">
      <c r="F47"/>
      <c r="G47"/>
      <c r="H47"/>
      <c r="I47"/>
    </row>
    <row r="48" spans="3:12">
      <c r="F48"/>
      <c r="G48"/>
      <c r="H48"/>
      <c r="I48"/>
    </row>
    <row r="49" spans="3:9">
      <c r="F49"/>
      <c r="G49"/>
      <c r="H49"/>
      <c r="I49"/>
    </row>
    <row r="51" spans="3:9">
      <c r="C51" s="76"/>
    </row>
    <row r="52" spans="3:9">
      <c r="C52" s="99" t="s">
        <v>39</v>
      </c>
      <c r="D52" s="100"/>
      <c r="E52" s="100"/>
      <c r="F52" s="100"/>
      <c r="G52" s="54"/>
      <c r="H52" s="54"/>
      <c r="I52" s="54"/>
    </row>
  </sheetData>
  <sheetProtection sheet="1" objects="1" scenarios="1"/>
  <mergeCells count="8">
    <mergeCell ref="D9:K9"/>
    <mergeCell ref="C5:K5"/>
    <mergeCell ref="C3:K3"/>
    <mergeCell ref="F14:I14"/>
    <mergeCell ref="C52:F52"/>
    <mergeCell ref="D43:K43"/>
    <mergeCell ref="D44:K44"/>
    <mergeCell ref="D45:K45"/>
  </mergeCells>
  <conditionalFormatting sqref="D43:D45">
    <cfRule type="expression" dxfId="0" priority="1">
      <formula>LEN($C$43)&gt;0</formula>
    </cfRule>
  </conditionalFormatting>
  <dataValidations count="2">
    <dataValidation type="list" allowBlank="1" showInputMessage="1" showErrorMessage="1" sqref="K16:K33 H16:H33" xr:uid="{00000000-0002-0000-0200-000000000000}">
      <formula1>"0,1,2"</formula1>
    </dataValidation>
    <dataValidation type="list" allowBlank="1" showInputMessage="1" showErrorMessage="1" sqref="I16:J33 F16:G33" xr:uid="{00000000-0002-0000-0200-000001000000}">
      <formula1>"0,1"</formula1>
    </dataValidation>
  </dataValidations>
  <printOptions horizontalCentered="1"/>
  <pageMargins left="0.70866141732283472" right="0.70866141732283472" top="1.3779527559055118" bottom="0.78740157480314965" header="0.31496062992125984" footer="0.31496062992125984"/>
  <pageSetup paperSize="9" scale="59" orientation="portrait" r:id="rId1"/>
  <headerFooter>
    <oddHeader>&amp;R&amp;G</oddHeader>
    <oddFooter>&amp;RStand: 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Hinweise</vt:lpstr>
      <vt:lpstr>Gruppenliste</vt:lpstr>
      <vt:lpstr>Materialliste&amp;Kontoinformation</vt:lpstr>
      <vt:lpstr>Gruppenliste!Druckbereich</vt:lpstr>
      <vt:lpstr>'Materialliste&amp;Kontoinformation'!Druckbereich</vt:lpstr>
    </vt:vector>
  </TitlesOfParts>
  <Company>"VERWALTUNG REZ. SERVER / IT-KONSOLID."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Schroeder Friedrich</dc:creator>
  <cp:lastModifiedBy>Jörg Peters</cp:lastModifiedBy>
  <cp:lastPrinted>2021-07-16T12:41:30Z</cp:lastPrinted>
  <dcterms:created xsi:type="dcterms:W3CDTF">2019-08-01T06:46:23Z</dcterms:created>
  <dcterms:modified xsi:type="dcterms:W3CDTF">2024-08-05T12:35:06Z</dcterms:modified>
</cp:coreProperties>
</file>